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li\Documents\RAILI töö al nov2023\2025 eelarve\2025 vahefinantsaruanne 1.septembriks\"/>
    </mc:Choice>
  </mc:AlternateContent>
  <xr:revisionPtr revIDLastSave="0" documentId="13_ncr:1_{31DB7636-CDC9-4B35-A339-C615B8A98D3D}" xr6:coauthVersionLast="47" xr6:coauthVersionMax="47" xr10:uidLastSave="{00000000-0000-0000-0000-000000000000}"/>
  <bookViews>
    <workbookView xWindow="8205" yWindow="4830" windowWidth="25800" windowHeight="15345" xr2:uid="{D32FEB15-DCC1-49EC-87BD-948116A50AE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C27" i="1"/>
  <c r="G21" i="1"/>
  <c r="F21" i="1"/>
  <c r="E21" i="1"/>
  <c r="D21" i="1"/>
  <c r="C21" i="1"/>
  <c r="H21" i="1" s="1"/>
  <c r="B21" i="1"/>
  <c r="H18" i="1"/>
  <c r="G18" i="1"/>
  <c r="F18" i="1"/>
  <c r="F30" i="1" s="1"/>
  <c r="E18" i="1"/>
  <c r="E30" i="1" s="1"/>
  <c r="D18" i="1"/>
  <c r="C18" i="1"/>
  <c r="B18" i="1"/>
  <c r="G12" i="1"/>
  <c r="G30" i="1" s="1"/>
  <c r="F12" i="1"/>
  <c r="E12" i="1"/>
  <c r="D12" i="1"/>
  <c r="D30" i="1" s="1"/>
  <c r="C12" i="1"/>
  <c r="H12" i="1" s="1"/>
  <c r="B12" i="1"/>
  <c r="B30" i="1" s="1"/>
  <c r="C30" i="1" l="1"/>
  <c r="H30" i="1" s="1"/>
  <c r="H33" i="1" s="1"/>
</calcChain>
</file>

<file path=xl/sharedStrings.xml><?xml version="1.0" encoding="utf-8"?>
<sst xmlns="http://schemas.openxmlformats.org/spreadsheetml/2006/main" count="37" uniqueCount="37">
  <si>
    <t>2025 riigieelarvelise toetuse kasutamine</t>
  </si>
  <si>
    <t>Lepingu nr:</t>
  </si>
  <si>
    <t>Siseministeeriumiga sõlmitud haldusleping nr 1-5/33</t>
  </si>
  <si>
    <t xml:space="preserve">Aruande esitaja: </t>
  </si>
  <si>
    <t>Kodanikuühiskonna Sihtkapital SA</t>
  </si>
  <si>
    <t xml:space="preserve">Toetuse kasutamise periood: </t>
  </si>
  <si>
    <t>01.01.2025-31.12.2025</t>
  </si>
  <si>
    <t>Lepingujärgne (käskkirja) summa:</t>
  </si>
  <si>
    <t>Riigieelarvelise toetuse jääk koos lepinguliste kohustustega 31.12.2024</t>
  </si>
  <si>
    <t>Täitmine 01.01.2025-</t>
  </si>
  <si>
    <t>Tekkepõhised kulud rps 01.01.2025-</t>
  </si>
  <si>
    <t>Lepingulised kohustused tulevasteks väljamakseteks</t>
  </si>
  <si>
    <t>2025. a riigieelarvelise toetuse vaba rahaline  jääk seisuga</t>
  </si>
  <si>
    <t xml:space="preserve">Lepingulised kohustused </t>
  </si>
  <si>
    <t xml:space="preserve">Vaba rahaline jääk </t>
  </si>
  <si>
    <t>1. Vabaühenduste ühiskondliku mõju suurendamine</t>
  </si>
  <si>
    <t>arenguhüpet ettevalmistav taotlusvoor</t>
  </si>
  <si>
    <t>arenguhüppe taotlusvoor</t>
  </si>
  <si>
    <t>NULA inkubaatori läbiviimine</t>
  </si>
  <si>
    <t>kodanikuühiskonna suursündmuste toetamine (uus)</t>
  </si>
  <si>
    <t>rahvusvahelise suuna konkursid/vabaühenduste rahvusvahelise koostöö soodustamine</t>
  </si>
  <si>
    <t>2. Võimekad ja hoolivad kogukonnad</t>
  </si>
  <si>
    <t xml:space="preserve">  kogukondade arendamine </t>
  </si>
  <si>
    <t>kodanikuühiskonna innovatsioonifondi rakendamine</t>
  </si>
  <si>
    <t>3. Kodanikuühiskonna arendamine ja innovatsioon</t>
  </si>
  <si>
    <t>regionaalne kodanikuühiskonna võimestamine, proaktiivse nõustamisteenuse osutamine</t>
  </si>
  <si>
    <t>vabaühenduste tunnustamisüritused maakondades</t>
  </si>
  <si>
    <t>sotsiaalse innovatsiooni kompetentsikeskuse arendamine</t>
  </si>
  <si>
    <t xml:space="preserve">KÜSKi poolt korraldatavad algatused  </t>
  </si>
  <si>
    <t xml:space="preserve">vabaühenduste konsultantide koolitus ja turundus  </t>
  </si>
  <si>
    <t>Ida-Virumaa Investeeringutoetus - liidetud Arenguhüppet ettevalmistava taotlusvooru juurde</t>
  </si>
  <si>
    <t>Kodanike, võrdõiguslikkuse, õiguste ja väärtuste programmi (CERV) kontaktpunkti tegevus</t>
  </si>
  <si>
    <t>Halduskulud</t>
  </si>
  <si>
    <t>KOKKU</t>
  </si>
  <si>
    <t>Koostas: Raili Uibopuu</t>
  </si>
  <si>
    <t>Riigieelarveline toetus 2025
laekumine</t>
  </si>
  <si>
    <t>Kuupäev: 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</si>
</sst>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#,##0.00_ ;\-#,##0.00\ "/>
    <numFmt numFmtId="167" formatCode="#,##0.00;[Red]#,##0.00"/>
  </numFmts>
  <fonts count="1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Roboto"/>
    </font>
    <font>
      <sz val="8"/>
      <name val="Arial"/>
      <family val="2"/>
      <charset val="186"/>
    </font>
    <font>
      <b/>
      <sz val="10"/>
      <name val="Arial"/>
      <family val="2"/>
    </font>
    <font>
      <sz val="10"/>
      <color rgb="FFFF0000"/>
      <name val="Arial"/>
      <family val="2"/>
      <charset val="186"/>
    </font>
    <font>
      <i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 applyProtection="1">
      <protection locked="0"/>
    </xf>
    <xf numFmtId="14" fontId="3" fillId="0" borderId="0" xfId="2" applyNumberFormat="1" applyFont="1" applyProtection="1"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2" borderId="0" xfId="2" applyFont="1" applyFill="1" applyProtection="1">
      <protection locked="0"/>
    </xf>
    <xf numFmtId="0" fontId="3" fillId="2" borderId="0" xfId="2" applyFont="1" applyFill="1" applyAlignment="1" applyProtection="1">
      <alignment horizontal="right"/>
      <protection locked="0"/>
    </xf>
    <xf numFmtId="164" fontId="3" fillId="2" borderId="0" xfId="2" applyNumberFormat="1" applyFont="1" applyFill="1" applyAlignment="1" applyProtection="1">
      <alignment horizontal="right"/>
      <protection locked="0"/>
    </xf>
    <xf numFmtId="0" fontId="4" fillId="2" borderId="0" xfId="2" applyFont="1" applyFill="1" applyAlignment="1" applyProtection="1">
      <alignment horizontal="right" vertical="top"/>
      <protection locked="0"/>
    </xf>
    <xf numFmtId="0" fontId="5" fillId="0" borderId="1" xfId="2" applyFont="1" applyBorder="1" applyProtection="1">
      <protection locked="0"/>
    </xf>
    <xf numFmtId="0" fontId="3" fillId="0" borderId="1" xfId="2" applyFont="1" applyBorder="1" applyProtection="1">
      <protection locked="0"/>
    </xf>
    <xf numFmtId="0" fontId="5" fillId="0" borderId="0" xfId="2" applyFont="1" applyProtection="1">
      <protection locked="0"/>
    </xf>
    <xf numFmtId="0" fontId="3" fillId="0" borderId="1" xfId="2" applyFont="1" applyBorder="1" applyAlignment="1" applyProtection="1">
      <alignment horizontal="left"/>
      <protection locked="0"/>
    </xf>
    <xf numFmtId="164" fontId="5" fillId="2" borderId="0" xfId="2" applyNumberFormat="1" applyFont="1" applyFill="1" applyAlignment="1" applyProtection="1">
      <alignment horizontal="right"/>
      <protection locked="0"/>
    </xf>
    <xf numFmtId="164" fontId="3" fillId="2" borderId="0" xfId="2" applyNumberFormat="1" applyFont="1" applyFill="1" applyProtection="1">
      <protection locked="0"/>
    </xf>
    <xf numFmtId="0" fontId="3" fillId="0" borderId="2" xfId="2" applyFont="1" applyBorder="1" applyAlignment="1" applyProtection="1">
      <alignment horizontal="left"/>
      <protection locked="0"/>
    </xf>
    <xf numFmtId="0" fontId="3" fillId="0" borderId="3" xfId="2" applyFont="1" applyBorder="1" applyAlignment="1" applyProtection="1">
      <alignment horizontal="left"/>
      <protection locked="0"/>
    </xf>
    <xf numFmtId="0" fontId="3" fillId="0" borderId="4" xfId="2" applyFont="1" applyBorder="1" applyAlignment="1" applyProtection="1">
      <alignment horizontal="left"/>
      <protection locked="0"/>
    </xf>
    <xf numFmtId="0" fontId="6" fillId="0" borderId="0" xfId="0" applyFont="1"/>
    <xf numFmtId="164" fontId="3" fillId="2" borderId="0" xfId="2" applyNumberFormat="1" applyFont="1" applyFill="1" applyAlignment="1" applyProtection="1">
      <alignment wrapText="1"/>
      <protection locked="0"/>
    </xf>
    <xf numFmtId="4" fontId="3" fillId="0" borderId="2" xfId="2" applyNumberFormat="1" applyFont="1" applyBorder="1" applyAlignment="1" applyProtection="1">
      <alignment horizontal="left"/>
      <protection locked="0"/>
    </xf>
    <xf numFmtId="4" fontId="3" fillId="0" borderId="3" xfId="2" applyNumberFormat="1" applyFont="1" applyBorder="1" applyAlignment="1" applyProtection="1">
      <alignment horizontal="left"/>
      <protection locked="0"/>
    </xf>
    <xf numFmtId="4" fontId="3" fillId="0" borderId="4" xfId="2" applyNumberFormat="1" applyFont="1" applyBorder="1" applyAlignment="1" applyProtection="1">
      <alignment horizontal="left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 wrapText="1"/>
      <protection locked="0"/>
    </xf>
    <xf numFmtId="0" fontId="3" fillId="0" borderId="8" xfId="2" applyFont="1" applyBorder="1" applyAlignment="1" applyProtection="1">
      <alignment horizontal="center" vertical="center" wrapText="1"/>
      <protection locked="0"/>
    </xf>
    <xf numFmtId="0" fontId="3" fillId="2" borderId="9" xfId="2" applyFont="1" applyFill="1" applyBorder="1" applyAlignment="1" applyProtection="1">
      <alignment horizontal="center" vertical="center" wrapText="1"/>
      <protection locked="0"/>
    </xf>
    <xf numFmtId="0" fontId="3" fillId="0" borderId="10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3" fillId="0" borderId="12" xfId="2" applyFont="1" applyBorder="1" applyAlignment="1" applyProtection="1">
      <alignment horizontal="center" vertical="center" wrapText="1"/>
      <protection locked="0"/>
    </xf>
    <xf numFmtId="0" fontId="3" fillId="0" borderId="13" xfId="2" applyFont="1" applyBorder="1" applyAlignment="1" applyProtection="1">
      <alignment horizontal="left" vertical="center" wrapText="1"/>
      <protection locked="0"/>
    </xf>
    <xf numFmtId="0" fontId="3" fillId="0" borderId="13" xfId="2" applyFont="1" applyBorder="1" applyAlignment="1" applyProtection="1">
      <alignment vertical="center" wrapText="1"/>
      <protection locked="0"/>
    </xf>
    <xf numFmtId="0" fontId="3" fillId="2" borderId="5" xfId="2" applyFont="1" applyFill="1" applyBorder="1" applyAlignment="1" applyProtection="1">
      <alignment horizontal="center" vertical="center" wrapText="1"/>
      <protection locked="0"/>
    </xf>
    <xf numFmtId="14" fontId="3" fillId="2" borderId="13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4" xfId="2" applyFont="1" applyBorder="1" applyAlignment="1" applyProtection="1">
      <alignment horizontal="center" vertical="center" wrapText="1"/>
      <protection locked="0"/>
    </xf>
    <xf numFmtId="0" fontId="3" fillId="0" borderId="15" xfId="2" applyFont="1" applyBorder="1" applyAlignment="1" applyProtection="1">
      <alignment horizontal="center" vertical="center" wrapText="1"/>
      <protection locked="0"/>
    </xf>
    <xf numFmtId="0" fontId="3" fillId="2" borderId="15" xfId="2" applyFont="1" applyFill="1" applyBorder="1" applyAlignment="1" applyProtection="1">
      <alignment horizontal="center" vertical="center" wrapText="1"/>
      <protection locked="0"/>
    </xf>
    <xf numFmtId="0" fontId="3" fillId="2" borderId="16" xfId="2" applyFont="1" applyFill="1" applyBorder="1" applyAlignment="1" applyProtection="1">
      <alignment horizontal="center" vertical="center" wrapText="1"/>
      <protection locked="0"/>
    </xf>
    <xf numFmtId="164" fontId="3" fillId="0" borderId="0" xfId="2" applyNumberFormat="1" applyFont="1" applyProtection="1">
      <protection locked="0"/>
    </xf>
    <xf numFmtId="0" fontId="5" fillId="3" borderId="14" xfId="2" applyFont="1" applyFill="1" applyBorder="1" applyAlignment="1" applyProtection="1">
      <alignment horizontal="left" vertical="center" wrapText="1" indent="1"/>
      <protection locked="0"/>
    </xf>
    <xf numFmtId="43" fontId="5" fillId="3" borderId="15" xfId="1" applyFont="1" applyFill="1" applyBorder="1" applyAlignment="1" applyProtection="1">
      <alignment horizontal="center" vertical="center"/>
      <protection locked="0"/>
    </xf>
    <xf numFmtId="0" fontId="3" fillId="0" borderId="17" xfId="2" applyFont="1" applyBorder="1" applyAlignment="1">
      <alignment horizontal="left" vertical="center" wrapText="1" indent="1"/>
    </xf>
    <xf numFmtId="43" fontId="3" fillId="0" borderId="18" xfId="1" applyFont="1" applyBorder="1" applyAlignment="1" applyProtection="1">
      <alignment horizontal="center"/>
      <protection locked="0"/>
    </xf>
    <xf numFmtId="43" fontId="3" fillId="2" borderId="19" xfId="1" applyFont="1" applyFill="1" applyBorder="1"/>
    <xf numFmtId="43" fontId="3" fillId="2" borderId="19" xfId="1" applyFont="1" applyFill="1" applyBorder="1" applyProtection="1">
      <protection locked="0"/>
    </xf>
    <xf numFmtId="43" fontId="3" fillId="0" borderId="19" xfId="1" applyFont="1" applyBorder="1" applyProtection="1">
      <protection locked="0"/>
    </xf>
    <xf numFmtId="43" fontId="3" fillId="0" borderId="19" xfId="1" applyFont="1" applyBorder="1"/>
    <xf numFmtId="43" fontId="3" fillId="0" borderId="19" xfId="1" applyFont="1" applyFill="1" applyBorder="1"/>
    <xf numFmtId="0" fontId="3" fillId="0" borderId="20" xfId="2" applyFont="1" applyBorder="1" applyAlignment="1" applyProtection="1">
      <alignment horizontal="left" vertical="center" wrapText="1" indent="1"/>
      <protection locked="0"/>
    </xf>
    <xf numFmtId="43" fontId="3" fillId="0" borderId="2" xfId="1" applyFont="1" applyBorder="1" applyAlignment="1" applyProtection="1">
      <alignment horizontal="center"/>
      <protection locked="0"/>
    </xf>
    <xf numFmtId="43" fontId="3" fillId="2" borderId="1" xfId="1" applyFont="1" applyFill="1" applyBorder="1" applyProtection="1">
      <protection locked="0"/>
    </xf>
    <xf numFmtId="43" fontId="3" fillId="0" borderId="1" xfId="1" applyFont="1" applyBorder="1" applyProtection="1">
      <protection locked="0"/>
    </xf>
    <xf numFmtId="0" fontId="3" fillId="0" borderId="21" xfId="2" applyFont="1" applyBorder="1" applyAlignment="1" applyProtection="1">
      <alignment horizontal="left" vertical="center" wrapText="1" indent="1"/>
      <protection locked="0"/>
    </xf>
    <xf numFmtId="0" fontId="3" fillId="0" borderId="22" xfId="2" applyFont="1" applyBorder="1" applyProtection="1">
      <protection locked="0"/>
    </xf>
    <xf numFmtId="43" fontId="3" fillId="0" borderId="23" xfId="1" applyFont="1" applyBorder="1" applyAlignment="1" applyProtection="1">
      <alignment horizontal="center"/>
      <protection locked="0"/>
    </xf>
    <xf numFmtId="43" fontId="3" fillId="2" borderId="22" xfId="1" applyFont="1" applyFill="1" applyBorder="1" applyProtection="1">
      <protection locked="0"/>
    </xf>
    <xf numFmtId="43" fontId="3" fillId="0" borderId="22" xfId="1" applyFont="1" applyBorder="1" applyProtection="1">
      <protection locked="0"/>
    </xf>
    <xf numFmtId="43" fontId="3" fillId="0" borderId="24" xfId="1" applyFont="1" applyBorder="1"/>
    <xf numFmtId="43" fontId="3" fillId="0" borderId="13" xfId="1" applyFont="1" applyBorder="1"/>
    <xf numFmtId="43" fontId="5" fillId="3" borderId="15" xfId="1" applyFont="1" applyFill="1" applyBorder="1" applyProtection="1">
      <protection locked="0"/>
    </xf>
    <xf numFmtId="43" fontId="8" fillId="3" borderId="5" xfId="1" applyFont="1" applyFill="1" applyBorder="1"/>
    <xf numFmtId="0" fontId="3" fillId="0" borderId="25" xfId="2" applyFont="1" applyBorder="1" applyAlignment="1" applyProtection="1">
      <alignment horizontal="left" vertical="center" wrapText="1"/>
      <protection locked="0"/>
    </xf>
    <xf numFmtId="165" fontId="3" fillId="0" borderId="24" xfId="3" applyFont="1" applyBorder="1" applyAlignment="1" applyProtection="1">
      <alignment horizontal="center"/>
      <protection locked="0"/>
    </xf>
    <xf numFmtId="43" fontId="3" fillId="2" borderId="24" xfId="1" applyFont="1" applyFill="1" applyBorder="1" applyProtection="1">
      <protection locked="0"/>
    </xf>
    <xf numFmtId="43" fontId="3" fillId="0" borderId="24" xfId="1" applyFont="1" applyBorder="1" applyProtection="1">
      <protection locked="0"/>
    </xf>
    <xf numFmtId="165" fontId="3" fillId="0" borderId="22" xfId="3" applyFont="1" applyBorder="1" applyAlignment="1" applyProtection="1">
      <alignment horizontal="center"/>
      <protection locked="0"/>
    </xf>
    <xf numFmtId="43" fontId="3" fillId="4" borderId="22" xfId="1" applyFont="1" applyFill="1" applyBorder="1" applyProtection="1">
      <protection locked="0"/>
    </xf>
    <xf numFmtId="43" fontId="8" fillId="5" borderId="5" xfId="1" applyFont="1" applyFill="1" applyBorder="1"/>
    <xf numFmtId="164" fontId="9" fillId="2" borderId="0" xfId="2" applyNumberFormat="1" applyFont="1" applyFill="1" applyProtection="1">
      <protection locked="0"/>
    </xf>
    <xf numFmtId="0" fontId="3" fillId="0" borderId="25" xfId="2" applyFont="1" applyBorder="1" applyAlignment="1" applyProtection="1">
      <alignment horizontal="left" vertical="center" wrapText="1" indent="1"/>
      <protection locked="0"/>
    </xf>
    <xf numFmtId="165" fontId="3" fillId="0" borderId="19" xfId="3" applyFont="1" applyBorder="1" applyAlignment="1" applyProtection="1">
      <alignment horizontal="center"/>
      <protection locked="0"/>
    </xf>
    <xf numFmtId="165" fontId="3" fillId="0" borderId="1" xfId="3" applyFont="1" applyFill="1" applyBorder="1" applyAlignment="1" applyProtection="1">
      <alignment horizontal="center"/>
      <protection locked="0"/>
    </xf>
    <xf numFmtId="165" fontId="3" fillId="0" borderId="1" xfId="3" applyFont="1" applyBorder="1" applyAlignment="1" applyProtection="1">
      <alignment horizontal="center"/>
      <protection locked="0"/>
    </xf>
    <xf numFmtId="166" fontId="3" fillId="2" borderId="22" xfId="3" applyNumberFormat="1" applyFont="1" applyFill="1" applyBorder="1" applyAlignment="1" applyProtection="1">
      <alignment horizontal="center"/>
      <protection locked="0"/>
    </xf>
    <xf numFmtId="43" fontId="9" fillId="2" borderId="19" xfId="1" applyFont="1" applyFill="1" applyBorder="1"/>
    <xf numFmtId="165" fontId="5" fillId="3" borderId="15" xfId="3" applyFont="1" applyFill="1" applyBorder="1" applyAlignment="1" applyProtection="1">
      <alignment horizontal="center"/>
      <protection locked="0"/>
    </xf>
    <xf numFmtId="43" fontId="5" fillId="6" borderId="15" xfId="1" applyFont="1" applyFill="1" applyBorder="1" applyProtection="1">
      <protection locked="0"/>
    </xf>
    <xf numFmtId="0" fontId="5" fillId="0" borderId="25" xfId="2" applyFont="1" applyBorder="1" applyAlignment="1" applyProtection="1">
      <alignment horizontal="left" vertical="center" wrapText="1" indent="1"/>
      <protection locked="0"/>
    </xf>
    <xf numFmtId="43" fontId="8" fillId="2" borderId="24" xfId="1" applyFont="1" applyFill="1" applyBorder="1" applyProtection="1">
      <protection locked="0"/>
    </xf>
    <xf numFmtId="0" fontId="5" fillId="0" borderId="1" xfId="0" applyFont="1" applyBorder="1" applyAlignment="1">
      <alignment vertical="center" wrapText="1"/>
    </xf>
    <xf numFmtId="165" fontId="8" fillId="0" borderId="1" xfId="3" applyFont="1" applyBorder="1" applyAlignment="1" applyProtection="1">
      <alignment horizontal="center"/>
      <protection locked="0"/>
    </xf>
    <xf numFmtId="43" fontId="8" fillId="2" borderId="1" xfId="1" applyFont="1" applyFill="1" applyBorder="1" applyProtection="1">
      <protection locked="0"/>
    </xf>
    <xf numFmtId="43" fontId="8" fillId="0" borderId="1" xfId="1" applyFont="1" applyBorder="1"/>
    <xf numFmtId="167" fontId="10" fillId="0" borderId="0" xfId="0" applyNumberFormat="1" applyFont="1" applyAlignment="1">
      <alignment horizontal="right"/>
    </xf>
    <xf numFmtId="0" fontId="8" fillId="0" borderId="0" xfId="2" applyFont="1" applyProtection="1">
      <protection locked="0"/>
    </xf>
    <xf numFmtId="0" fontId="8" fillId="2" borderId="0" xfId="2" applyFont="1" applyFill="1" applyAlignment="1" applyProtection="1">
      <alignment horizontal="right"/>
      <protection locked="0"/>
    </xf>
    <xf numFmtId="164" fontId="2" fillId="2" borderId="0" xfId="2" applyNumberFormat="1" applyFill="1" applyProtection="1">
      <protection locked="0"/>
    </xf>
    <xf numFmtId="164" fontId="8" fillId="2" borderId="0" xfId="2" applyNumberFormat="1" applyFont="1" applyFill="1" applyAlignment="1" applyProtection="1">
      <alignment horizontal="right"/>
      <protection locked="0"/>
    </xf>
    <xf numFmtId="164" fontId="3" fillId="0" borderId="0" xfId="2" applyNumberFormat="1" applyFont="1" applyAlignment="1" applyProtection="1">
      <alignment horizontal="right"/>
      <protection locked="0"/>
    </xf>
    <xf numFmtId="14" fontId="3" fillId="2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2" applyFont="1" applyFill="1" applyBorder="1" applyAlignment="1" applyProtection="1">
      <alignment horizontal="center" vertical="center" wrapText="1"/>
      <protection locked="0"/>
    </xf>
    <xf numFmtId="0" fontId="3" fillId="2" borderId="10" xfId="2" applyFont="1" applyFill="1" applyBorder="1" applyAlignment="1" applyProtection="1">
      <alignment horizontal="center" vertical="center" wrapText="1"/>
      <protection locked="0"/>
    </xf>
  </cellXfs>
  <cellStyles count="4">
    <cellStyle name="Comma 2" xfId="3" xr:uid="{75630566-41A7-4650-8EDC-77B6C90532A6}"/>
    <cellStyle name="Koma" xfId="1" builtinId="3"/>
    <cellStyle name="Normaallaad" xfId="0" builtinId="0"/>
    <cellStyle name="Normal 2" xfId="2" xr:uid="{C203096E-C07D-475F-94B4-0693F1A568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9281-6421-450E-A67F-74266EB2DA55}">
  <dimension ref="A1:L37"/>
  <sheetViews>
    <sheetView tabSelected="1" topLeftCell="A4" workbookViewId="0">
      <selection activeCell="J23" sqref="J23"/>
    </sheetView>
  </sheetViews>
  <sheetFormatPr defaultColWidth="9.42578125" defaultRowHeight="12.75" x14ac:dyDescent="0.2"/>
  <cols>
    <col min="1" max="1" width="47" style="1" customWidth="1"/>
    <col min="2" max="2" width="15.42578125" style="1" customWidth="1"/>
    <col min="3" max="3" width="19.140625" style="1" customWidth="1"/>
    <col min="4" max="4" width="17.42578125" style="1" customWidth="1"/>
    <col min="5" max="5" width="16" style="1" customWidth="1"/>
    <col min="6" max="6" width="19.42578125" style="1" customWidth="1"/>
    <col min="7" max="7" width="17.42578125" style="1" customWidth="1"/>
    <col min="8" max="8" width="20.140625" style="1" customWidth="1"/>
    <col min="9" max="9" width="17.5703125" style="1" customWidth="1"/>
    <col min="10" max="10" width="20.5703125" style="1" customWidth="1"/>
    <col min="11" max="11" width="13.42578125" style="1" bestFit="1" customWidth="1"/>
    <col min="12" max="12" width="14.5703125" style="1" bestFit="1" customWidth="1"/>
    <col min="13" max="16384" width="9.42578125" style="1"/>
  </cols>
  <sheetData>
    <row r="1" spans="1:12" x14ac:dyDescent="0.2">
      <c r="B1" s="2"/>
      <c r="C1" s="3"/>
      <c r="E1" s="4"/>
      <c r="F1" s="5"/>
      <c r="G1" s="6"/>
      <c r="H1" s="7"/>
      <c r="I1" s="4"/>
      <c r="J1" s="4"/>
    </row>
    <row r="2" spans="1:12" x14ac:dyDescent="0.2">
      <c r="A2" s="8" t="s">
        <v>0</v>
      </c>
      <c r="B2" s="9"/>
      <c r="E2" s="4"/>
      <c r="F2" s="5"/>
      <c r="G2" s="6"/>
      <c r="H2" s="4"/>
      <c r="I2" s="4"/>
      <c r="J2" s="4"/>
    </row>
    <row r="3" spans="1:12" x14ac:dyDescent="0.2">
      <c r="A3" s="10"/>
      <c r="E3" s="4"/>
      <c r="F3" s="5"/>
      <c r="G3" s="6"/>
      <c r="H3" s="4"/>
      <c r="I3" s="4"/>
      <c r="J3" s="4"/>
    </row>
    <row r="4" spans="1:12" x14ac:dyDescent="0.2">
      <c r="A4" s="9" t="s">
        <v>1</v>
      </c>
      <c r="B4" s="11" t="s">
        <v>2</v>
      </c>
      <c r="C4" s="11"/>
      <c r="D4" s="11"/>
      <c r="E4" s="4"/>
      <c r="F4" s="5"/>
      <c r="G4" s="12"/>
      <c r="H4" s="13"/>
      <c r="I4" s="4"/>
      <c r="J4" s="4"/>
    </row>
    <row r="5" spans="1:12" x14ac:dyDescent="0.2">
      <c r="A5" s="9" t="s">
        <v>3</v>
      </c>
      <c r="B5" s="14" t="s">
        <v>4</v>
      </c>
      <c r="C5" s="15"/>
      <c r="D5" s="16"/>
      <c r="E5" s="4"/>
      <c r="F5" s="4"/>
      <c r="G5" s="6"/>
      <c r="H5" s="4"/>
      <c r="I5" s="4"/>
      <c r="J5" s="4"/>
    </row>
    <row r="6" spans="1:12" ht="15" x14ac:dyDescent="0.25">
      <c r="A6" s="9" t="s">
        <v>5</v>
      </c>
      <c r="B6" s="14" t="s">
        <v>6</v>
      </c>
      <c r="C6" s="15"/>
      <c r="D6" s="16"/>
      <c r="E6" s="4"/>
      <c r="F6" s="4"/>
      <c r="G6" s="17"/>
      <c r="H6" s="18"/>
      <c r="I6" s="4"/>
      <c r="J6" s="5"/>
    </row>
    <row r="7" spans="1:12" x14ac:dyDescent="0.2">
      <c r="A7" s="9" t="s">
        <v>7</v>
      </c>
      <c r="B7" s="19">
        <v>2590811.69</v>
      </c>
      <c r="C7" s="20"/>
      <c r="D7" s="21"/>
      <c r="E7" s="4"/>
      <c r="F7" s="4"/>
      <c r="G7" s="13"/>
      <c r="H7" s="13"/>
      <c r="I7" s="4"/>
      <c r="J7" s="4"/>
    </row>
    <row r="8" spans="1:12" ht="13.5" thickBot="1" x14ac:dyDescent="0.25">
      <c r="D8" s="4"/>
      <c r="F8" s="88"/>
      <c r="G8" s="89"/>
    </row>
    <row r="9" spans="1:12" ht="38.25" x14ac:dyDescent="0.2">
      <c r="A9" s="22"/>
      <c r="B9" s="23" t="s">
        <v>8</v>
      </c>
      <c r="C9" s="24"/>
      <c r="D9" s="25" t="s">
        <v>35</v>
      </c>
      <c r="E9" s="26" t="s">
        <v>9</v>
      </c>
      <c r="F9" s="90" t="s">
        <v>10</v>
      </c>
      <c r="G9" s="25" t="s">
        <v>11</v>
      </c>
      <c r="H9" s="27" t="s">
        <v>12</v>
      </c>
    </row>
    <row r="10" spans="1:12" ht="26.25" thickBot="1" x14ac:dyDescent="0.25">
      <c r="A10" s="28"/>
      <c r="B10" s="29" t="s">
        <v>13</v>
      </c>
      <c r="C10" s="30" t="s">
        <v>14</v>
      </c>
      <c r="D10" s="31"/>
      <c r="E10" s="32"/>
      <c r="F10" s="32">
        <v>45869</v>
      </c>
      <c r="G10" s="31"/>
      <c r="H10" s="32">
        <v>45869</v>
      </c>
    </row>
    <row r="11" spans="1:12" ht="13.5" thickBot="1" x14ac:dyDescent="0.25">
      <c r="A11" s="33"/>
      <c r="B11" s="34">
        <v>1</v>
      </c>
      <c r="C11" s="34">
        <v>2</v>
      </c>
      <c r="D11" s="35">
        <v>3</v>
      </c>
      <c r="E11" s="35">
        <v>4</v>
      </c>
      <c r="F11" s="34">
        <v>5</v>
      </c>
      <c r="G11" s="34">
        <v>6</v>
      </c>
      <c r="H11" s="36">
        <v>7</v>
      </c>
      <c r="J11" s="37"/>
    </row>
    <row r="12" spans="1:12" ht="26.25" thickBot="1" x14ac:dyDescent="0.25">
      <c r="A12" s="38" t="s">
        <v>15</v>
      </c>
      <c r="B12" s="39">
        <f t="shared" ref="B12:C12" si="0">SUM(B13:B17)</f>
        <v>363813.95</v>
      </c>
      <c r="C12" s="39">
        <f t="shared" si="0"/>
        <v>538299.07999999996</v>
      </c>
      <c r="D12" s="39">
        <f>SUM(D13:D17)</f>
        <v>452174.57</v>
      </c>
      <c r="E12" s="39">
        <f t="shared" ref="E12:H12" si="1">SUM(E13:E17)</f>
        <v>0</v>
      </c>
      <c r="F12" s="39">
        <f t="shared" si="1"/>
        <v>-61359.35</v>
      </c>
      <c r="G12" s="39">
        <f t="shared" si="1"/>
        <v>296559.90999999997</v>
      </c>
      <c r="H12" s="39">
        <f>C12+D12+F12</f>
        <v>929114.29999999993</v>
      </c>
      <c r="I12" s="37"/>
      <c r="J12" s="37"/>
      <c r="L12" s="37"/>
    </row>
    <row r="13" spans="1:12" x14ac:dyDescent="0.2">
      <c r="A13" s="40" t="s">
        <v>16</v>
      </c>
      <c r="B13" s="37"/>
      <c r="C13" s="41">
        <v>28430.04</v>
      </c>
      <c r="D13" s="42">
        <v>100000</v>
      </c>
      <c r="E13" s="43"/>
      <c r="F13" s="44"/>
      <c r="G13" s="45"/>
      <c r="H13" s="46"/>
      <c r="I13" s="37"/>
    </row>
    <row r="14" spans="1:12" x14ac:dyDescent="0.2">
      <c r="A14" s="47" t="s">
        <v>17</v>
      </c>
      <c r="B14" s="9">
        <v>267832.2</v>
      </c>
      <c r="C14" s="48">
        <v>314874.02</v>
      </c>
      <c r="D14" s="49"/>
      <c r="E14" s="49"/>
      <c r="F14" s="50">
        <v>-20000</v>
      </c>
      <c r="G14" s="50">
        <v>190912.71</v>
      </c>
      <c r="H14" s="45"/>
      <c r="I14" s="37"/>
    </row>
    <row r="15" spans="1:12" x14ac:dyDescent="0.2">
      <c r="A15" s="47" t="s">
        <v>18</v>
      </c>
      <c r="B15" s="9">
        <v>95981.75</v>
      </c>
      <c r="C15" s="48">
        <v>152032.35999999999</v>
      </c>
      <c r="D15" s="49">
        <v>99000</v>
      </c>
      <c r="E15" s="49"/>
      <c r="F15" s="50">
        <v>-38500</v>
      </c>
      <c r="G15" s="50">
        <v>105647.2</v>
      </c>
      <c r="H15" s="45"/>
      <c r="I15" s="37"/>
    </row>
    <row r="16" spans="1:12" x14ac:dyDescent="0.2">
      <c r="A16" s="51" t="s">
        <v>19</v>
      </c>
      <c r="B16" s="52"/>
      <c r="C16" s="53"/>
      <c r="D16" s="54">
        <v>113174.57</v>
      </c>
      <c r="E16" s="54"/>
      <c r="F16" s="55"/>
      <c r="G16" s="55"/>
      <c r="H16" s="56"/>
      <c r="I16" s="37"/>
    </row>
    <row r="17" spans="1:12" ht="26.25" thickBot="1" x14ac:dyDescent="0.25">
      <c r="A17" s="51" t="s">
        <v>20</v>
      </c>
      <c r="B17" s="52">
        <v>0</v>
      </c>
      <c r="C17" s="53">
        <v>42962.66</v>
      </c>
      <c r="D17" s="54">
        <v>140000</v>
      </c>
      <c r="E17" s="54"/>
      <c r="F17" s="55">
        <v>-2859.35</v>
      </c>
      <c r="G17" s="55"/>
      <c r="H17" s="57"/>
      <c r="I17" s="37"/>
    </row>
    <row r="18" spans="1:12" ht="13.5" thickBot="1" x14ac:dyDescent="0.25">
      <c r="A18" s="38" t="s">
        <v>21</v>
      </c>
      <c r="B18" s="58">
        <f t="shared" ref="B18:C18" si="2">SUM(B19:B20)</f>
        <v>562607.18999999994</v>
      </c>
      <c r="C18" s="58">
        <f t="shared" si="2"/>
        <v>492010.45</v>
      </c>
      <c r="D18" s="58">
        <f>SUM(D19:D20)</f>
        <v>120000</v>
      </c>
      <c r="E18" s="58">
        <f t="shared" ref="E18:G18" si="3">SUM(E19:E20)</f>
        <v>0</v>
      </c>
      <c r="F18" s="58">
        <f t="shared" si="3"/>
        <v>-499224.82999999996</v>
      </c>
      <c r="G18" s="58">
        <f t="shared" si="3"/>
        <v>159794.9</v>
      </c>
      <c r="H18" s="59">
        <f>C18+D18+F18</f>
        <v>112785.62</v>
      </c>
      <c r="I18" s="37"/>
    </row>
    <row r="19" spans="1:12" x14ac:dyDescent="0.2">
      <c r="A19" s="60" t="s">
        <v>22</v>
      </c>
      <c r="B19" s="61">
        <v>60000</v>
      </c>
      <c r="C19" s="61">
        <v>77136.27</v>
      </c>
      <c r="D19" s="62">
        <v>120000</v>
      </c>
      <c r="E19" s="62"/>
      <c r="F19" s="63">
        <v>-44476.73</v>
      </c>
      <c r="G19" s="63">
        <v>11919.49</v>
      </c>
      <c r="H19" s="45"/>
      <c r="I19" s="37"/>
    </row>
    <row r="20" spans="1:12" ht="13.5" thickBot="1" x14ac:dyDescent="0.25">
      <c r="A20" s="51" t="s">
        <v>23</v>
      </c>
      <c r="B20" s="64">
        <v>502607.19</v>
      </c>
      <c r="C20" s="64">
        <v>414874.18</v>
      </c>
      <c r="D20" s="65"/>
      <c r="E20" s="54"/>
      <c r="F20" s="55">
        <v>-454748.1</v>
      </c>
      <c r="G20" s="55">
        <v>147875.41</v>
      </c>
      <c r="H20" s="57"/>
      <c r="I20" s="37"/>
      <c r="J20" s="13"/>
    </row>
    <row r="21" spans="1:12" ht="26.25" thickBot="1" x14ac:dyDescent="0.25">
      <c r="A21" s="38" t="s">
        <v>24</v>
      </c>
      <c r="B21" s="58">
        <f t="shared" ref="B21" si="4">SUM(B22:B28)</f>
        <v>7257.11</v>
      </c>
      <c r="C21" s="58">
        <f>C25+C26+C24+C22</f>
        <v>26992.82</v>
      </c>
      <c r="D21" s="58">
        <f>SUM(D22:D28)</f>
        <v>716329.12</v>
      </c>
      <c r="E21" s="58">
        <f t="shared" ref="E21:G21" si="5">SUM(E22:E28)</f>
        <v>0</v>
      </c>
      <c r="F21" s="58">
        <f t="shared" si="5"/>
        <v>-1313.94</v>
      </c>
      <c r="G21" s="58">
        <f t="shared" si="5"/>
        <v>421775.54</v>
      </c>
      <c r="H21" s="66">
        <f>C21+D21+F21</f>
        <v>742008</v>
      </c>
      <c r="I21" s="37"/>
      <c r="J21" s="67"/>
    </row>
    <row r="22" spans="1:12" ht="25.5" x14ac:dyDescent="0.2">
      <c r="A22" s="68" t="s">
        <v>25</v>
      </c>
      <c r="B22" s="69">
        <v>1804.7</v>
      </c>
      <c r="C22" s="44">
        <v>1804.7</v>
      </c>
      <c r="D22" s="43">
        <v>599951.4</v>
      </c>
      <c r="E22" s="43"/>
      <c r="F22" s="44"/>
      <c r="G22" s="44">
        <v>421775.54</v>
      </c>
      <c r="H22" s="45"/>
      <c r="I22" s="37"/>
    </row>
    <row r="23" spans="1:12" x14ac:dyDescent="0.2">
      <c r="A23" s="51" t="s">
        <v>26</v>
      </c>
      <c r="B23" s="70">
        <v>2000</v>
      </c>
      <c r="C23" s="71"/>
      <c r="D23" s="49">
        <v>60000</v>
      </c>
      <c r="E23" s="49"/>
      <c r="F23" s="50"/>
      <c r="G23" s="50"/>
      <c r="H23" s="42"/>
      <c r="I23" s="37"/>
      <c r="J23" s="37"/>
    </row>
    <row r="24" spans="1:12" ht="25.5" x14ac:dyDescent="0.2">
      <c r="A24" s="68" t="s">
        <v>27</v>
      </c>
      <c r="B24" s="71">
        <v>3452.41</v>
      </c>
      <c r="C24" s="71">
        <v>3452.41</v>
      </c>
      <c r="D24" s="49">
        <v>2147.59</v>
      </c>
      <c r="E24" s="49"/>
      <c r="F24" s="50"/>
      <c r="G24" s="50"/>
      <c r="H24" s="45"/>
      <c r="I24" s="37"/>
      <c r="J24" s="37"/>
    </row>
    <row r="25" spans="1:12" x14ac:dyDescent="0.2">
      <c r="A25" s="68" t="s">
        <v>28</v>
      </c>
      <c r="B25" s="71"/>
      <c r="C25" s="71">
        <v>19769.509999999998</v>
      </c>
      <c r="D25" s="49">
        <v>29230.13</v>
      </c>
      <c r="E25" s="49"/>
      <c r="F25" s="50">
        <v>-1180.1400000000001</v>
      </c>
      <c r="G25" s="50"/>
      <c r="H25" s="45"/>
      <c r="I25" s="37"/>
      <c r="J25" s="37"/>
    </row>
    <row r="26" spans="1:12" x14ac:dyDescent="0.2">
      <c r="A26" s="68" t="s">
        <v>29</v>
      </c>
      <c r="B26" s="71"/>
      <c r="C26" s="71">
        <v>1966.2</v>
      </c>
      <c r="D26" s="49"/>
      <c r="E26" s="49"/>
      <c r="F26" s="50">
        <v>-133.80000000000001</v>
      </c>
      <c r="G26" s="50"/>
      <c r="H26" s="45"/>
      <c r="I26" s="37"/>
      <c r="J26" s="37"/>
    </row>
    <row r="27" spans="1:12" ht="25.5" x14ac:dyDescent="0.2">
      <c r="A27" s="68" t="s">
        <v>30</v>
      </c>
      <c r="B27" s="64"/>
      <c r="C27" s="72">
        <f>1356.7-1356.7</f>
        <v>0</v>
      </c>
      <c r="D27" s="54"/>
      <c r="E27" s="54"/>
      <c r="F27" s="55"/>
      <c r="G27" s="55"/>
      <c r="H27" s="73"/>
      <c r="I27" s="37"/>
      <c r="J27" s="37"/>
    </row>
    <row r="28" spans="1:12" ht="26.25" thickBot="1" x14ac:dyDescent="0.25">
      <c r="A28" s="68" t="s">
        <v>31</v>
      </c>
      <c r="B28" s="64"/>
      <c r="C28" s="64"/>
      <c r="D28" s="54">
        <v>25000</v>
      </c>
      <c r="E28" s="54"/>
      <c r="F28" s="55"/>
      <c r="G28" s="55"/>
      <c r="H28" s="57"/>
      <c r="I28" s="37"/>
      <c r="J28" s="37"/>
    </row>
    <row r="29" spans="1:12" ht="13.5" thickBot="1" x14ac:dyDescent="0.25">
      <c r="A29" s="38" t="s">
        <v>32</v>
      </c>
      <c r="B29" s="74"/>
      <c r="C29" s="74"/>
      <c r="D29" s="58">
        <v>372333</v>
      </c>
      <c r="E29" s="58"/>
      <c r="F29" s="75">
        <v>-155675.54999999999</v>
      </c>
      <c r="G29" s="58"/>
      <c r="H29" s="59">
        <f>C29+D29+F29</f>
        <v>216657.45</v>
      </c>
      <c r="I29" s="37"/>
    </row>
    <row r="30" spans="1:12" x14ac:dyDescent="0.2">
      <c r="A30" s="76" t="s">
        <v>33</v>
      </c>
      <c r="B30" s="77">
        <f t="shared" ref="B30" si="6">SUM(B12,B18,B21,B29)</f>
        <v>933678.24999999988</v>
      </c>
      <c r="C30" s="77">
        <f>SUM(C12,C18,C21,C29)</f>
        <v>1057302.3500000001</v>
      </c>
      <c r="D30" s="77">
        <f>SUM(D12,D18,D21,D29)</f>
        <v>1660836.69</v>
      </c>
      <c r="E30" s="77">
        <f t="shared" ref="E30:G30" si="7">SUM(E12,E18,E21,E29)</f>
        <v>0</v>
      </c>
      <c r="F30" s="77">
        <f>SUM(F12,F18,F21,F29)</f>
        <v>-717573.66999999993</v>
      </c>
      <c r="G30" s="77">
        <f t="shared" si="7"/>
        <v>878130.34999999986</v>
      </c>
      <c r="H30" s="77">
        <f>C30+D30+F30</f>
        <v>2000565.37</v>
      </c>
      <c r="I30" s="37"/>
      <c r="J30" s="37"/>
      <c r="K30" s="37"/>
      <c r="L30" s="37"/>
    </row>
    <row r="31" spans="1:12" x14ac:dyDescent="0.2">
      <c r="A31" s="78"/>
      <c r="B31" s="79"/>
      <c r="C31" s="80"/>
      <c r="D31" s="80"/>
      <c r="E31" s="80"/>
      <c r="F31" s="80"/>
      <c r="G31" s="80"/>
      <c r="H31" s="81"/>
      <c r="I31" s="37"/>
      <c r="J31" s="37"/>
      <c r="K31" s="37"/>
      <c r="L31" s="37"/>
    </row>
    <row r="32" spans="1:12" ht="15" x14ac:dyDescent="0.25">
      <c r="A32" s="82"/>
      <c r="B32" s="83"/>
      <c r="C32" s="84"/>
      <c r="D32" s="13"/>
      <c r="F32" s="37"/>
      <c r="I32" s="37"/>
    </row>
    <row r="33" spans="1:8" x14ac:dyDescent="0.2">
      <c r="A33" s="1" t="s">
        <v>34</v>
      </c>
      <c r="B33" s="83"/>
      <c r="C33" s="84"/>
      <c r="D33" s="85"/>
      <c r="E33" s="84"/>
      <c r="F33" s="86"/>
      <c r="H33" s="37">
        <f>H30-G30</f>
        <v>1122435.0200000003</v>
      </c>
    </row>
    <row r="34" spans="1:8" x14ac:dyDescent="0.2">
      <c r="A34" s="1" t="s">
        <v>36</v>
      </c>
      <c r="B34" s="83"/>
      <c r="C34" s="83"/>
      <c r="F34" s="87"/>
    </row>
    <row r="35" spans="1:8" x14ac:dyDescent="0.2">
      <c r="B35" s="83"/>
      <c r="C35" s="83"/>
      <c r="F35" s="3"/>
    </row>
    <row r="36" spans="1:8" x14ac:dyDescent="0.2">
      <c r="B36" s="83"/>
      <c r="C36" s="83"/>
    </row>
    <row r="37" spans="1:8" x14ac:dyDescent="0.2">
      <c r="A37" s="83"/>
      <c r="B37" s="83"/>
      <c r="C37" s="83"/>
    </row>
  </sheetData>
  <mergeCells count="8">
    <mergeCell ref="G9:G10"/>
    <mergeCell ref="B4:D4"/>
    <mergeCell ref="B5:D5"/>
    <mergeCell ref="B6:D6"/>
    <mergeCell ref="B7:D7"/>
    <mergeCell ref="A9:A10"/>
    <mergeCell ref="B9:C9"/>
    <mergeCell ref="D9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Raili Uibopuu</dc:creator>
  <cp:lastModifiedBy>Raili Uibopuu</cp:lastModifiedBy>
  <dcterms:created xsi:type="dcterms:W3CDTF">2025-08-25T08:31:10Z</dcterms:created>
  <dcterms:modified xsi:type="dcterms:W3CDTF">2025-08-25T08:47:31Z</dcterms:modified>
</cp:coreProperties>
</file>